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<sst xmlns="http://schemas.openxmlformats.org/spreadsheetml/2006/main" count="61" uniqueCount="41">
  <si>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EN</t>
  </si>
  <si>
    <t>BOY</t>
  </si>
  <si>
    <t>ALAN</t>
  </si>
  <si>
    <t>YÜKSEKLİK</t>
  </si>
  <si>
    <t>ARMATÜR</t>
  </si>
  <si>
    <t>IŞIK AKISI</t>
  </si>
  <si>
    <t>ODA AYD.</t>
  </si>
  <si>
    <t>VERİMİ</t>
  </si>
  <si>
    <t>ODA</t>
  </si>
  <si>
    <t>GER.AYD.</t>
  </si>
  <si>
    <t>ŞİDDETİ</t>
  </si>
  <si>
    <t>ÇALIŞMA</t>
  </si>
  <si>
    <t>YÜZEYİ</t>
  </si>
  <si>
    <t>İNDEKSİ</t>
  </si>
  <si>
    <t>TİPİ</t>
  </si>
  <si>
    <t>m</t>
  </si>
  <si>
    <t>m2</t>
  </si>
  <si>
    <t>LAMBA</t>
  </si>
  <si>
    <t>SAYISI</t>
  </si>
  <si>
    <t>k</t>
  </si>
  <si>
    <t>lux</t>
  </si>
  <si>
    <t>lümen</t>
  </si>
  <si>
    <t>n</t>
  </si>
  <si>
    <t>ad</t>
  </si>
  <si>
    <t xml:space="preserve"> AYDINLATMA HESABI</t>
  </si>
  <si>
    <t>ZEMİN</t>
  </si>
  <si>
    <t>MÜDÜR ODASI</t>
  </si>
  <si>
    <t>SEKRETER</t>
  </si>
  <si>
    <t>MÜDÜR YARD.</t>
  </si>
  <si>
    <t>MÜFETTİŞ</t>
  </si>
  <si>
    <t>SERVİS 1</t>
  </si>
  <si>
    <t>SERVİS 2</t>
  </si>
  <si>
    <t>SERVİS 3</t>
  </si>
  <si>
    <t>1.BODR.</t>
  </si>
  <si>
    <t>BAŞ VEZNE</t>
  </si>
  <si>
    <t>YETKİLİ ODASI</t>
  </si>
  <si>
    <t>SERVİS</t>
  </si>
  <si>
    <t>4 x 18 W</t>
  </si>
  <si>
    <t>2 x 18 W</t>
  </si>
  <si>
    <t>TOPLAM</t>
  </si>
  <si>
    <t>1*18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</si>
</sst>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  <numFmt numFmtId="166" formatCode="0.000"/>
    <numFmt numFmtId="167" formatCode="_-* #,##0.0\ _T_L_-;\-* #,##0.0\ _T_L_-;_-* &quot;-&quot;??\ _T_L_-;_-@_-"/>
    <numFmt numFmtId="168" formatCode="_-* #,##0\ _T_L_-;\-* #,##0\ _T_L_-;_-* &quot;-&quot;??\ _T_L_-;_-@_-"/>
  </numFmts>
  <fonts count="4">
    <font>
      <sz val="10"/>
      <name val="Arial Tur"/>
      <family val="0"/>
    </font>
    <font>
      <sz val="8"/>
      <name val="Arial Tur"/>
      <family val="2"/>
    </font>
    <font>
      <b/>
      <sz val="12"/>
      <name val="Arial Tur"/>
      <family val="2"/>
    </font>
    <font>
      <b/>
      <sz val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1" fontId="1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1" fillId="3" borderId="7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1" fontId="1" fillId="4" borderId="7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2" fontId="1" fillId="5" borderId="7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1" fontId="1" fillId="5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N26" sqref="N26"/>
    </sheetView>
  </sheetViews>
  <sheetFormatPr defaultColWidth="9.00390625" defaultRowHeight="12.75"/>
  <cols>
    <col min="1" max="1" width="6.625" style="0" customWidth="1"/>
    <col min="2" max="2" width="12.75390625" style="0" customWidth="1"/>
    <col min="3" max="3" width="5.625" style="0" customWidth="1"/>
    <col min="4" max="4" width="5.75390625" style="0" customWidth="1"/>
    <col min="5" max="5" width="6.25390625" style="0" customWidth="1"/>
    <col min="6" max="6" width="8.25390625" style="0" customWidth="1"/>
    <col min="7" max="7" width="7.00390625" style="0" customWidth="1"/>
    <col min="8" max="8" width="6.25390625" style="1" customWidth="1"/>
    <col min="9" max="9" width="7.625" style="0" customWidth="1"/>
    <col min="10" max="10" width="8.125" style="0" customWidth="1"/>
    <col min="11" max="11" width="8.25390625" style="0" customWidth="1"/>
    <col min="12" max="12" width="8.625" style="0" customWidth="1"/>
    <col min="13" max="13" width="5.875" style="0" customWidth="1"/>
  </cols>
  <sheetData>
    <row r="1" spans="1:13" ht="16.5" thickBot="1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2.75">
      <c r="A2" s="10"/>
      <c r="B2" s="10"/>
      <c r="C2" s="10"/>
      <c r="D2" s="10"/>
      <c r="E2" s="10"/>
      <c r="F2" s="10"/>
      <c r="G2" s="10" t="s">
        <v>11</v>
      </c>
      <c r="H2" s="10" t="s">
        <v>8</v>
      </c>
      <c r="I2" s="10" t="s">
        <v>9</v>
      </c>
      <c r="J2" s="10" t="s">
        <v>4</v>
      </c>
      <c r="K2" s="10" t="s">
        <v>5</v>
      </c>
      <c r="L2" s="11" t="s">
        <v>6</v>
      </c>
      <c r="M2" s="12" t="s">
        <v>17</v>
      </c>
    </row>
    <row r="3" spans="1:13" ht="12.75">
      <c r="A3" s="13"/>
      <c r="B3" s="14" t="s">
        <v>8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12</v>
      </c>
      <c r="H3" s="14" t="s">
        <v>13</v>
      </c>
      <c r="I3" s="14" t="s">
        <v>10</v>
      </c>
      <c r="J3" s="14" t="s">
        <v>14</v>
      </c>
      <c r="K3" s="14"/>
      <c r="L3" s="15" t="s">
        <v>7</v>
      </c>
      <c r="M3" s="16" t="s">
        <v>18</v>
      </c>
    </row>
    <row r="4" spans="1:13" ht="13.5" thickBot="1">
      <c r="A4" s="17"/>
      <c r="B4" s="18"/>
      <c r="C4" s="18" t="s">
        <v>15</v>
      </c>
      <c r="D4" s="18" t="s">
        <v>15</v>
      </c>
      <c r="E4" s="18" t="s">
        <v>16</v>
      </c>
      <c r="F4" s="18" t="s">
        <v>15</v>
      </c>
      <c r="G4" s="18" t="s">
        <v>15</v>
      </c>
      <c r="H4" s="19" t="s">
        <v>19</v>
      </c>
      <c r="I4" s="18" t="s">
        <v>20</v>
      </c>
      <c r="J4" s="18"/>
      <c r="K4" s="18" t="s">
        <v>21</v>
      </c>
      <c r="L4" s="20" t="s">
        <v>22</v>
      </c>
      <c r="M4" s="18" t="s">
        <v>23</v>
      </c>
    </row>
    <row r="5" spans="1:13" ht="12.75">
      <c r="A5" s="21" t="s">
        <v>25</v>
      </c>
      <c r="B5" s="22" t="s">
        <v>26</v>
      </c>
      <c r="C5" s="23">
        <v>6</v>
      </c>
      <c r="D5" s="23">
        <v>15</v>
      </c>
      <c r="E5" s="23">
        <f>D5*C5</f>
        <v>90</v>
      </c>
      <c r="F5" s="23">
        <v>2.5</v>
      </c>
      <c r="G5" s="23">
        <f>F5-0.85</f>
        <v>1.65</v>
      </c>
      <c r="H5" s="23">
        <f aca="true" t="shared" si="0" ref="H5:H11">IF(E5=0,0,E5/(G5*(C5+D5)))</f>
        <v>2.5974025974025974</v>
      </c>
      <c r="I5" s="24">
        <v>250</v>
      </c>
      <c r="J5" s="25" t="s">
        <v>40</v>
      </c>
      <c r="K5" s="26">
        <v>1200</v>
      </c>
      <c r="L5" s="22">
        <v>0.6</v>
      </c>
      <c r="M5" s="27">
        <f>IF(E5=0,0,(I5*E5)/(K5*L5))</f>
        <v>31.25</v>
      </c>
    </row>
    <row r="6" spans="1:13" ht="12.75">
      <c r="A6" s="22"/>
      <c r="B6" s="22" t="s">
        <v>27</v>
      </c>
      <c r="C6" s="23">
        <v>6</v>
      </c>
      <c r="D6" s="23">
        <v>5</v>
      </c>
      <c r="E6" s="23">
        <f aca="true" t="shared" si="1" ref="E6:E11">D6*C6</f>
        <v>30</v>
      </c>
      <c r="F6" s="23">
        <v>2.5</v>
      </c>
      <c r="G6" s="23">
        <f aca="true" t="shared" si="2" ref="G6:G19">F6-0.85</f>
        <v>1.65</v>
      </c>
      <c r="H6" s="23">
        <f t="shared" si="0"/>
        <v>1.6528925619834711</v>
      </c>
      <c r="I6" s="24">
        <v>250</v>
      </c>
      <c r="J6" s="22" t="s">
        <v>37</v>
      </c>
      <c r="K6" s="26">
        <v>3280</v>
      </c>
      <c r="L6" s="22">
        <v>0.41</v>
      </c>
      <c r="M6" s="27">
        <f aca="true" t="shared" si="3" ref="M6:M11">IF(E6=0,0,(I6*E6)/(K6*L6))</f>
        <v>5.57703747769185</v>
      </c>
    </row>
    <row r="7" spans="1:13" ht="12.75">
      <c r="A7" s="22"/>
      <c r="B7" s="22" t="s">
        <v>28</v>
      </c>
      <c r="C7" s="23">
        <f>1.45+0.2+0.6+0.2+1.31+4+4.45</f>
        <v>12.21</v>
      </c>
      <c r="D7" s="23">
        <f>1.24+0.16+1.56+1.43+2+2.37</f>
        <v>8.76</v>
      </c>
      <c r="E7" s="23">
        <f t="shared" si="1"/>
        <v>106.95960000000001</v>
      </c>
      <c r="F7" s="23">
        <v>3</v>
      </c>
      <c r="G7" s="23">
        <f t="shared" si="2"/>
        <v>2.15</v>
      </c>
      <c r="H7" s="23">
        <f t="shared" si="0"/>
        <v>2.3723724922646974</v>
      </c>
      <c r="I7" s="22">
        <v>250</v>
      </c>
      <c r="J7" s="22" t="s">
        <v>37</v>
      </c>
      <c r="K7" s="26">
        <v>3280</v>
      </c>
      <c r="L7" s="22">
        <v>0.56</v>
      </c>
      <c r="M7" s="27">
        <f t="shared" si="3"/>
        <v>14.55787238675958</v>
      </c>
    </row>
    <row r="8" spans="1:13" ht="12.75">
      <c r="A8" s="22"/>
      <c r="B8" s="22" t="s">
        <v>29</v>
      </c>
      <c r="C8" s="23">
        <v>3.2</v>
      </c>
      <c r="D8" s="23">
        <v>4.26</v>
      </c>
      <c r="E8" s="23">
        <f t="shared" si="1"/>
        <v>13.632</v>
      </c>
      <c r="F8" s="23">
        <v>3</v>
      </c>
      <c r="G8" s="23">
        <f t="shared" si="2"/>
        <v>2.15</v>
      </c>
      <c r="H8" s="23">
        <f t="shared" si="0"/>
        <v>0.8499282997693124</v>
      </c>
      <c r="I8" s="22">
        <v>250</v>
      </c>
      <c r="J8" s="22" t="s">
        <v>37</v>
      </c>
      <c r="K8" s="26">
        <v>3280</v>
      </c>
      <c r="L8" s="22">
        <v>0.84</v>
      </c>
      <c r="M8" s="27">
        <f t="shared" si="3"/>
        <v>1.2369337979094077</v>
      </c>
    </row>
    <row r="9" spans="1:13" ht="12.75">
      <c r="A9" s="22"/>
      <c r="B9" s="22" t="s">
        <v>30</v>
      </c>
      <c r="C9" s="23">
        <v>9.8</v>
      </c>
      <c r="D9" s="23">
        <v>20.4</v>
      </c>
      <c r="E9" s="23">
        <f t="shared" si="1"/>
        <v>199.92</v>
      </c>
      <c r="F9" s="23">
        <v>3</v>
      </c>
      <c r="G9" s="23">
        <f t="shared" si="2"/>
        <v>2.15</v>
      </c>
      <c r="H9" s="23">
        <f t="shared" si="0"/>
        <v>3.079008162636686</v>
      </c>
      <c r="I9" s="22">
        <v>250</v>
      </c>
      <c r="J9" s="22" t="s">
        <v>37</v>
      </c>
      <c r="K9" s="26">
        <v>3280</v>
      </c>
      <c r="L9" s="22">
        <v>0.59</v>
      </c>
      <c r="M9" s="27">
        <f t="shared" si="3"/>
        <v>25.82678792889624</v>
      </c>
    </row>
    <row r="10" spans="1:13" ht="12.75">
      <c r="A10" s="22"/>
      <c r="B10" s="22" t="s">
        <v>31</v>
      </c>
      <c r="C10" s="23">
        <v>9.75</v>
      </c>
      <c r="D10" s="23">
        <v>14</v>
      </c>
      <c r="E10" s="23">
        <f t="shared" si="1"/>
        <v>136.5</v>
      </c>
      <c r="F10" s="23">
        <v>3</v>
      </c>
      <c r="G10" s="23">
        <f t="shared" si="2"/>
        <v>2.15</v>
      </c>
      <c r="H10" s="23">
        <f t="shared" si="0"/>
        <v>2.6731946144430845</v>
      </c>
      <c r="I10" s="22">
        <v>250</v>
      </c>
      <c r="J10" s="22" t="s">
        <v>37</v>
      </c>
      <c r="K10" s="26">
        <v>3280</v>
      </c>
      <c r="L10" s="22">
        <v>0.56</v>
      </c>
      <c r="M10" s="27">
        <f t="shared" si="3"/>
        <v>18.578506097560975</v>
      </c>
    </row>
    <row r="11" spans="1:13" ht="13.5" thickBot="1">
      <c r="A11" s="22"/>
      <c r="B11" s="22" t="s">
        <v>32</v>
      </c>
      <c r="C11" s="23">
        <v>6.3</v>
      </c>
      <c r="D11" s="23">
        <v>7.45</v>
      </c>
      <c r="E11" s="23">
        <f t="shared" si="1"/>
        <v>46.935</v>
      </c>
      <c r="F11" s="23">
        <v>3</v>
      </c>
      <c r="G11" s="23">
        <f t="shared" si="2"/>
        <v>2.15</v>
      </c>
      <c r="H11" s="23">
        <f t="shared" si="0"/>
        <v>1.5876532769556027</v>
      </c>
      <c r="I11" s="22">
        <v>250</v>
      </c>
      <c r="J11" s="22" t="s">
        <v>37</v>
      </c>
      <c r="K11" s="26">
        <v>3280</v>
      </c>
      <c r="L11" s="22">
        <v>0.56</v>
      </c>
      <c r="M11" s="27">
        <f t="shared" si="3"/>
        <v>6.388147865853658</v>
      </c>
    </row>
    <row r="12" spans="1:13" ht="13.5" thickBot="1">
      <c r="A12" s="2"/>
      <c r="B12" s="3"/>
      <c r="C12" s="4"/>
      <c r="D12" s="4"/>
      <c r="E12" s="4"/>
      <c r="F12" s="4"/>
      <c r="G12" s="4"/>
      <c r="H12" s="5"/>
      <c r="I12" s="3"/>
      <c r="J12" s="3"/>
      <c r="K12" s="3"/>
      <c r="L12" s="3" t="s">
        <v>39</v>
      </c>
      <c r="M12" s="6">
        <f>SUM(M5:M11)</f>
        <v>103.41528555467171</v>
      </c>
    </row>
    <row r="13" spans="1:13" ht="12.75">
      <c r="A13" s="28" t="s">
        <v>33</v>
      </c>
      <c r="B13" s="28" t="s">
        <v>34</v>
      </c>
      <c r="C13" s="29">
        <v>3.4</v>
      </c>
      <c r="D13" s="29">
        <v>4.26</v>
      </c>
      <c r="E13" s="29">
        <f>D13*C13</f>
        <v>14.483999999999998</v>
      </c>
      <c r="F13" s="29">
        <v>2.4</v>
      </c>
      <c r="G13" s="29">
        <f t="shared" si="2"/>
        <v>1.5499999999999998</v>
      </c>
      <c r="H13" s="29">
        <f>IF(E13=0,0,E13/(G13*(C13+D13)))</f>
        <v>1.2199107218057776</v>
      </c>
      <c r="I13" s="28">
        <v>250</v>
      </c>
      <c r="J13" s="28" t="s">
        <v>38</v>
      </c>
      <c r="K13" s="30">
        <f>820*2</f>
        <v>1640</v>
      </c>
      <c r="L13" s="28">
        <v>0.28</v>
      </c>
      <c r="M13" s="31">
        <f>IF(E13=0,0,(I13*E13)/(K13*L13))</f>
        <v>7.885452961672472</v>
      </c>
    </row>
    <row r="14" spans="1:13" ht="12.75">
      <c r="A14" s="28"/>
      <c r="B14" s="28" t="s">
        <v>35</v>
      </c>
      <c r="C14" s="29">
        <v>3.4</v>
      </c>
      <c r="D14" s="29">
        <v>3.81</v>
      </c>
      <c r="E14" s="29">
        <f>D14*C14</f>
        <v>12.954</v>
      </c>
      <c r="F14" s="29">
        <v>2.4</v>
      </c>
      <c r="G14" s="29">
        <f t="shared" si="2"/>
        <v>1.5499999999999998</v>
      </c>
      <c r="H14" s="29">
        <f>IF(E14=0,0,E14/(G14*(C14+D14)))</f>
        <v>1.1591427676614023</v>
      </c>
      <c r="I14" s="28">
        <v>250</v>
      </c>
      <c r="J14" s="28" t="s">
        <v>38</v>
      </c>
      <c r="K14" s="30">
        <v>1640</v>
      </c>
      <c r="L14" s="28">
        <v>0.28</v>
      </c>
      <c r="M14" s="31">
        <f>IF(E14=0,0,(I14*E14)/(K14*L14))</f>
        <v>7.052482578397212</v>
      </c>
    </row>
    <row r="15" spans="1:13" ht="13.5" thickBot="1">
      <c r="A15" s="28"/>
      <c r="B15" s="28" t="s">
        <v>36</v>
      </c>
      <c r="C15" s="29">
        <v>10.06</v>
      </c>
      <c r="D15" s="29">
        <v>14</v>
      </c>
      <c r="E15" s="29">
        <f>D15*C15</f>
        <v>140.84</v>
      </c>
      <c r="F15" s="29">
        <v>2.4</v>
      </c>
      <c r="G15" s="29">
        <f t="shared" si="2"/>
        <v>1.5499999999999998</v>
      </c>
      <c r="H15" s="29">
        <f>IF(E15=0,0,E15/(G15*(C15+D15)))</f>
        <v>3.7765800552382487</v>
      </c>
      <c r="I15" s="28">
        <v>250</v>
      </c>
      <c r="J15" s="28" t="s">
        <v>38</v>
      </c>
      <c r="K15" s="30">
        <v>1640</v>
      </c>
      <c r="L15" s="28">
        <v>0.47</v>
      </c>
      <c r="M15" s="31">
        <f>IF(E15=0,0,(I15*E15)/(K15*L15))</f>
        <v>45.67981318111054</v>
      </c>
    </row>
    <row r="16" spans="1:13" ht="13.5" thickBot="1">
      <c r="A16" s="2"/>
      <c r="B16" s="3"/>
      <c r="C16" s="4"/>
      <c r="D16" s="4"/>
      <c r="E16" s="4"/>
      <c r="F16" s="4"/>
      <c r="G16" s="4"/>
      <c r="H16" s="5"/>
      <c r="I16" s="3"/>
      <c r="J16" s="3"/>
      <c r="K16" s="3"/>
      <c r="L16" s="3" t="s">
        <v>39</v>
      </c>
      <c r="M16" s="6">
        <f>SUM(M13:M15)</f>
        <v>60.61774872118022</v>
      </c>
    </row>
    <row r="17" spans="1:13" ht="12.75">
      <c r="A17" s="32" t="s">
        <v>33</v>
      </c>
      <c r="B17" s="32" t="s">
        <v>34</v>
      </c>
      <c r="C17" s="33">
        <v>3.4</v>
      </c>
      <c r="D17" s="33">
        <v>4.26</v>
      </c>
      <c r="E17" s="33">
        <f>D17*C17</f>
        <v>14.483999999999998</v>
      </c>
      <c r="F17" s="33">
        <v>2.4</v>
      </c>
      <c r="G17" s="33">
        <f t="shared" si="2"/>
        <v>1.5499999999999998</v>
      </c>
      <c r="H17" s="33">
        <f>IF(E17=0,0,E17/(G17*(C17+D17)))</f>
        <v>1.2199107218057776</v>
      </c>
      <c r="I17" s="32">
        <v>250</v>
      </c>
      <c r="J17" s="32" t="s">
        <v>37</v>
      </c>
      <c r="K17" s="34">
        <v>3280</v>
      </c>
      <c r="L17" s="32">
        <v>0.28</v>
      </c>
      <c r="M17" s="35">
        <f>IF(E17=0,0,(I17*E17)/(K17*L17))</f>
        <v>3.942726480836236</v>
      </c>
    </row>
    <row r="18" spans="1:13" ht="12.75">
      <c r="A18" s="32"/>
      <c r="B18" s="32" t="s">
        <v>35</v>
      </c>
      <c r="C18" s="33">
        <v>3.4</v>
      </c>
      <c r="D18" s="33">
        <v>3.81</v>
      </c>
      <c r="E18" s="33">
        <f>D18*C18</f>
        <v>12.954</v>
      </c>
      <c r="F18" s="33">
        <v>2.4</v>
      </c>
      <c r="G18" s="33">
        <f t="shared" si="2"/>
        <v>1.5499999999999998</v>
      </c>
      <c r="H18" s="33">
        <f>IF(E18=0,0,E18/(G18*(C18+D18)))</f>
        <v>1.1591427676614023</v>
      </c>
      <c r="I18" s="32">
        <v>250</v>
      </c>
      <c r="J18" s="32" t="s">
        <v>37</v>
      </c>
      <c r="K18" s="34">
        <v>3280</v>
      </c>
      <c r="L18" s="32">
        <v>0.28</v>
      </c>
      <c r="M18" s="35">
        <f>IF(E18=0,0,(I18*E18)/(K18*L18))</f>
        <v>3.526241289198606</v>
      </c>
    </row>
    <row r="19" spans="1:13" ht="13.5" thickBot="1">
      <c r="A19" s="32"/>
      <c r="B19" s="32" t="s">
        <v>36</v>
      </c>
      <c r="C19" s="33">
        <v>10.06</v>
      </c>
      <c r="D19" s="33">
        <v>14</v>
      </c>
      <c r="E19" s="33">
        <f>D19*C19</f>
        <v>140.84</v>
      </c>
      <c r="F19" s="33">
        <v>2.4</v>
      </c>
      <c r="G19" s="33">
        <f t="shared" si="2"/>
        <v>1.5499999999999998</v>
      </c>
      <c r="H19" s="33">
        <f>IF(E19=0,0,E19/(G19*(C19+D19)))</f>
        <v>3.7765800552382487</v>
      </c>
      <c r="I19" s="32">
        <v>250</v>
      </c>
      <c r="J19" s="32" t="s">
        <v>37</v>
      </c>
      <c r="K19" s="34">
        <v>3280</v>
      </c>
      <c r="L19" s="32">
        <v>0.47</v>
      </c>
      <c r="M19" s="35">
        <f>IF(E19=0,0,(I19*E19)/(K19*L19))</f>
        <v>22.83990659055527</v>
      </c>
    </row>
    <row r="20" spans="1:13" ht="13.5" thickBot="1">
      <c r="A20" s="2"/>
      <c r="B20" s="3"/>
      <c r="C20" s="4"/>
      <c r="D20" s="4"/>
      <c r="E20" s="4"/>
      <c r="F20" s="4"/>
      <c r="G20" s="4"/>
      <c r="H20" s="5"/>
      <c r="I20" s="3"/>
      <c r="J20" s="3"/>
      <c r="K20" s="3"/>
      <c r="L20" s="3" t="s">
        <v>39</v>
      </c>
      <c r="M20" s="6">
        <f>SUM(M17:M19)</f>
        <v>30.30887436059011</v>
      </c>
    </row>
  </sheetData>
  <mergeCells count="1">
    <mergeCell ref="A1:M1"/>
  </mergeCells>
  <printOptions/>
  <pageMargins left="0.5905511811023623" right="0" top="0.7874015748031497" bottom="0.7874015748031497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</dc:creator>
  <cp:keywords/>
  <dc:description/>
  <cp:lastModifiedBy>İsmail YÜKSELSEN</cp:lastModifiedBy>
  <cp:lastPrinted>2000-08-17T06:11:36Z</cp:lastPrinted>
  <dcterms:created xsi:type="dcterms:W3CDTF">1999-12-08T17:45:01Z</dcterms:created>
  <dcterms:modified xsi:type="dcterms:W3CDTF">2003-03-07T18:08:12Z</dcterms:modified>
  <cp:category/>
  <cp:version/>
  <cp:contentType/>
  <cp:contentStatus/>
</cp:coreProperties>
</file>